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BORJATHERM\4_ALICANTINA-12\"/>
    </mc:Choice>
  </mc:AlternateContent>
  <xr:revisionPtr revIDLastSave="0" documentId="13_ncr:1_{4DCC88EE-C37C-4FC2-A104-4E70B42BD35C}" xr6:coauthVersionLast="47" xr6:coauthVersionMax="47" xr10:uidLastSave="{00000000-0000-0000-0000-000000000000}"/>
  <bookViews>
    <workbookView xWindow="22140" yWindow="1080" windowWidth="11130" windowHeight="12480" xr2:uid="{D194C984-7BDE-4AC5-B184-706DC9EB3876}"/>
  </bookViews>
  <sheets>
    <sheet name="60" sheetId="1" r:id="rId1"/>
    <sheet name="80" sheetId="2" r:id="rId2"/>
    <sheet name="100" sheetId="3" r:id="rId3"/>
    <sheet name="120" sheetId="4" r:id="rId4"/>
    <sheet name="140" sheetId="5" r:id="rId5"/>
    <sheet name="160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6" l="1"/>
  <c r="E3" i="5"/>
  <c r="E3" i="4"/>
  <c r="E3" i="3"/>
  <c r="E3" i="2"/>
  <c r="E3" i="1"/>
  <c r="E14" i="1"/>
  <c r="E13" i="1"/>
  <c r="E12" i="1"/>
  <c r="E11" i="1"/>
  <c r="E10" i="1"/>
  <c r="E9" i="1"/>
  <c r="E8" i="1"/>
  <c r="E7" i="1"/>
  <c r="E6" i="1"/>
  <c r="E5" i="1"/>
  <c r="E4" i="1"/>
  <c r="D3" i="1"/>
  <c r="E14" i="2"/>
  <c r="E13" i="2"/>
  <c r="E12" i="2"/>
  <c r="E11" i="2"/>
  <c r="E10" i="2"/>
  <c r="E9" i="2"/>
  <c r="E8" i="2"/>
  <c r="E7" i="2"/>
  <c r="E6" i="2"/>
  <c r="E5" i="2"/>
  <c r="E4" i="2"/>
  <c r="D3" i="2"/>
  <c r="E14" i="3"/>
  <c r="E13" i="3"/>
  <c r="E12" i="3"/>
  <c r="E11" i="3"/>
  <c r="E10" i="3"/>
  <c r="E9" i="3"/>
  <c r="E8" i="3"/>
  <c r="E7" i="3"/>
  <c r="E6" i="3"/>
  <c r="E5" i="3"/>
  <c r="E4" i="3"/>
  <c r="D3" i="3"/>
  <c r="E14" i="4"/>
  <c r="E13" i="4"/>
  <c r="E12" i="4"/>
  <c r="E11" i="4"/>
  <c r="E10" i="4"/>
  <c r="E9" i="4"/>
  <c r="E8" i="4"/>
  <c r="E7" i="4"/>
  <c r="E6" i="4"/>
  <c r="E5" i="4"/>
  <c r="E4" i="4"/>
  <c r="D3" i="4"/>
  <c r="E15" i="5"/>
  <c r="E14" i="5"/>
  <c r="E13" i="5"/>
  <c r="E12" i="5"/>
  <c r="E11" i="5"/>
  <c r="E10" i="5"/>
  <c r="E9" i="5"/>
  <c r="E8" i="5"/>
  <c r="E7" i="5"/>
  <c r="E6" i="5"/>
  <c r="E5" i="5"/>
  <c r="E4" i="5"/>
  <c r="D3" i="5"/>
  <c r="E14" i="6"/>
  <c r="E13" i="6"/>
  <c r="E12" i="6"/>
  <c r="E11" i="6"/>
  <c r="E10" i="6"/>
  <c r="E9" i="6"/>
  <c r="E8" i="6"/>
  <c r="E7" i="6"/>
  <c r="E6" i="6"/>
  <c r="E5" i="6"/>
  <c r="E4" i="6"/>
  <c r="D3" i="6"/>
  <c r="F18" i="6" l="1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10" i="5"/>
  <c r="F19" i="5"/>
  <c r="F18" i="5"/>
  <c r="F17" i="5"/>
  <c r="F16" i="5"/>
  <c r="F15" i="5"/>
  <c r="F14" i="5"/>
  <c r="F13" i="5"/>
  <c r="F12" i="5"/>
  <c r="F11" i="5"/>
  <c r="F9" i="5"/>
  <c r="F8" i="5"/>
  <c r="F7" i="5"/>
  <c r="F6" i="5"/>
  <c r="F5" i="5"/>
  <c r="F4" i="5"/>
  <c r="F3" i="5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4" l="1"/>
  <c r="F2" i="4" s="1"/>
  <c r="F19" i="3"/>
  <c r="F2" i="3" s="1"/>
  <c r="F19" i="6"/>
  <c r="F2" i="6" s="1"/>
  <c r="F20" i="5"/>
  <c r="F2" i="5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 l="1"/>
  <c r="F2" i="2" s="1"/>
  <c r="F5" i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<sst xmlns="http://schemas.openxmlformats.org/spreadsheetml/2006/main" count="333" uniqueCount="39">
  <si>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</si>
  <si>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</si>
  <si>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</si>
  <si>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</si>
  <si>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</si>
  <si>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</si>
  <si>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</si>
  <si>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</si>
  <si>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</si>
  <si>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</si>
  <si>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</si>
  <si>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</si>
  <si>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</si>
  <si>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</si>
  <si>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</si>
  <si>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</si>
  <si>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</si>
  <si>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</si>
  <si>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</si>
  <si>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</si>
  <si>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370</t>
  </si>
  <si>
    <t>Espuma Fijación Tejas</t>
  </si>
  <si>
    <t>Adhesivo-Sellador masilla PU 300</t>
  </si>
  <si>
    <t>Liston de arranque 80 x 50 mm</t>
  </si>
  <si>
    <t>Panel BORJATHERM espesor 80 mm paso 370</t>
  </si>
  <si>
    <t>Panel BORJATHERM espesor 100 mm paso 370</t>
  </si>
  <si>
    <t>Teja Ventilación Alicantina-12 Nature</t>
  </si>
  <si>
    <t>Caballete Angular Nature</t>
  </si>
  <si>
    <t>Panel BORJATHERM espesor 120 mm paso 370</t>
  </si>
  <si>
    <t>Panel BORJATHERM espesor 140 mm paso 370</t>
  </si>
  <si>
    <t>Panel BORJATHERM espesor 160 mm paso 370</t>
  </si>
  <si>
    <t>Teja Alicantina-12  Nature Norteña/Litoral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</si>
  <si>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Norteña/Litoral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</si>
  <si>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80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Norteña/Litoral 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</si>
  <si>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100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>Alicantina-12 Nature</t>
    </r>
    <r>
      <rPr>
        <sz val="10"/>
        <rFont val="Calibri"/>
        <family val="2"/>
      </rPr>
      <t xml:space="preserve"> Norteña/Litoral 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</si>
  <si>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120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Norteña/Litoral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</si>
  <si>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140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Norteña/Litoral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</si>
  <si>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160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Nature </t>
    </r>
    <r>
      <rPr>
        <sz val="10"/>
        <rFont val="Calibri"/>
        <family val="2"/>
      </rPr>
      <t>Norteña/Litoral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>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</si>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</sst>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E2">
            <v>12.3</v>
          </cell>
        </row>
        <row r="7">
          <cell r="E7">
            <v>2.0499999999999998</v>
          </cell>
        </row>
      </sheetData>
      <sheetData sheetId="1">
        <row r="30">
          <cell r="B30">
            <v>8.9</v>
          </cell>
        </row>
        <row r="37">
          <cell r="B37">
            <v>32.79</v>
          </cell>
        </row>
      </sheetData>
      <sheetData sheetId="2">
        <row r="8">
          <cell r="C8">
            <v>50.31</v>
          </cell>
        </row>
        <row r="9">
          <cell r="C9">
            <v>59.12</v>
          </cell>
        </row>
        <row r="10">
          <cell r="C10">
            <v>67.8</v>
          </cell>
        </row>
        <row r="11">
          <cell r="C11">
            <v>75.73</v>
          </cell>
        </row>
        <row r="12">
          <cell r="C12">
            <v>85.93</v>
          </cell>
        </row>
        <row r="13">
          <cell r="C13">
            <v>95.26</v>
          </cell>
        </row>
        <row r="20">
          <cell r="C20">
            <v>4.96</v>
          </cell>
        </row>
        <row r="21">
          <cell r="C21">
            <v>2.6</v>
          </cell>
        </row>
        <row r="22">
          <cell r="C22">
            <v>3.08</v>
          </cell>
        </row>
        <row r="23">
          <cell r="C23">
            <v>1.31</v>
          </cell>
        </row>
        <row r="49">
          <cell r="C49">
            <v>5.0599999999999996</v>
          </cell>
        </row>
        <row r="50">
          <cell r="C50">
            <v>4.18</v>
          </cell>
        </row>
        <row r="51">
          <cell r="C51">
            <v>1.25</v>
          </cell>
        </row>
        <row r="71">
          <cell r="C71">
            <v>1.01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32</v>
      </c>
      <c r="D2" s="5">
        <v>1</v>
      </c>
      <c r="E2" s="6"/>
      <c r="F2" s="7">
        <f>F19</f>
        <v>98.675799999999981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[1]TEJAS!$E$2</f>
        <v>12.3</v>
      </c>
      <c r="E3" s="6">
        <f>[1]TEJAS!$E$7</f>
        <v>2.0499999999999998</v>
      </c>
      <c r="F3" s="6">
        <f>D3*E3</f>
        <v>25.215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f>'[1]PIEZAS ESPECIALES'!$B$37</f>
        <v>32.79</v>
      </c>
      <c r="F4" s="6">
        <f t="shared" ref="F4:F5" si="0">D4*E4</f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f>'[1]PIEZAS ESPECIALES'!$B$30</f>
        <v>8.9</v>
      </c>
      <c r="F5" s="6">
        <f t="shared" si="0"/>
        <v>0.35600000000000004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[1]COMPLEMENTOS!$C$8</f>
        <v>50.31</v>
      </c>
      <c r="F6" s="6">
        <f t="shared" ref="F6:F18" si="1">D6*E6</f>
        <v>50.31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1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1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f>[1]COMPLEMENTOS!$C$21</f>
        <v>2.6</v>
      </c>
      <c r="F9" s="6">
        <f t="shared" si="1"/>
        <v>0.52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1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1.25</v>
      </c>
      <c r="F12" s="6">
        <f t="shared" si="1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1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1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2.75" x14ac:dyDescent="0.2">
      <c r="A19" s="9"/>
      <c r="F19" s="11">
        <f>SUM(F3:F18)</f>
        <v>98.675799999999981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DDC34-E589-435E-9729-8C44E03F92C2}">
  <sheetPr codeName="Hoja2"/>
  <dimension ref="A1:F19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33</v>
      </c>
      <c r="D2" s="5">
        <v>1</v>
      </c>
      <c r="E2" s="6"/>
      <c r="F2" s="7">
        <f>F19</f>
        <v>107.58179999999999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[1]TEJAS!$E$2</f>
        <v>12.3</v>
      </c>
      <c r="E3" s="6">
        <f>[1]TEJAS!$E$7</f>
        <v>2.0499999999999998</v>
      </c>
      <c r="F3" s="6">
        <f t="shared" ref="F3:F18" si="0">D3*E3</f>
        <v>25.215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f>'[1]PIEZAS ESPECIALES'!$B$37</f>
        <v>32.79</v>
      </c>
      <c r="F4" s="6">
        <f t="shared" si="0"/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f>'[1]PIEZAS ESPECIALES'!$B$30</f>
        <v>8.9</v>
      </c>
      <c r="F5" s="6">
        <f t="shared" si="0"/>
        <v>0.35600000000000004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24</v>
      </c>
      <c r="D6" s="8">
        <v>1</v>
      </c>
      <c r="E6" s="6">
        <f>[1]COMPLEMENTOS!$C$9</f>
        <v>59.12</v>
      </c>
      <c r="F6" s="6">
        <f t="shared" si="0"/>
        <v>59.12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0.2</v>
      </c>
      <c r="E9" s="6">
        <f>[1]COMPLEMENTOS!$C$22</f>
        <v>3.08</v>
      </c>
      <c r="F9" s="6">
        <f t="shared" si="0"/>
        <v>0.6160000000000001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107.58179999999999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B243C-9DE0-4C3D-BDCF-93FFEC16EFC0}">
  <sheetPr codeName="Hoja3"/>
  <dimension ref="A1:F19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34</v>
      </c>
      <c r="D2" s="5">
        <v>1</v>
      </c>
      <c r="E2" s="6"/>
      <c r="F2" s="7">
        <f>F19</f>
        <v>116.6858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[1]TEJAS!$E$2</f>
        <v>12.3</v>
      </c>
      <c r="E3" s="6">
        <f>[1]TEJAS!$E$7</f>
        <v>2.0499999999999998</v>
      </c>
      <c r="F3" s="6">
        <f t="shared" ref="F3:F18" si="0">D3*E3</f>
        <v>25.215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f>'[1]PIEZAS ESPECIALES'!$B$37</f>
        <v>32.79</v>
      </c>
      <c r="F4" s="6">
        <f t="shared" si="0"/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f>'[1]PIEZAS ESPECIALES'!$B$30</f>
        <v>8.9</v>
      </c>
      <c r="F5" s="6">
        <f t="shared" si="0"/>
        <v>0.35600000000000004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25</v>
      </c>
      <c r="D6" s="8">
        <v>1</v>
      </c>
      <c r="E6" s="6">
        <f>[1]COMPLEMENTOS!$C$10</f>
        <v>67.8</v>
      </c>
      <c r="F6" s="6">
        <f t="shared" si="0"/>
        <v>67.8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116.6858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3751E-FD85-41FB-8269-04E2E8773AA1}">
  <dimension ref="A1:F19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35</v>
      </c>
      <c r="D2" s="5">
        <v>1</v>
      </c>
      <c r="E2" s="6"/>
      <c r="F2" s="7">
        <f>F19</f>
        <v>124.61580000000001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[1]TEJAS!$E$2</f>
        <v>12.3</v>
      </c>
      <c r="E3" s="6">
        <f>[1]TEJAS!$E$7</f>
        <v>2.0499999999999998</v>
      </c>
      <c r="F3" s="6">
        <f t="shared" ref="F3:F18" si="0">D3*E3</f>
        <v>25.215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f>'[1]PIEZAS ESPECIALES'!$B$37</f>
        <v>32.79</v>
      </c>
      <c r="F4" s="6">
        <f t="shared" si="0"/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f>'[1]PIEZAS ESPECIALES'!$B$30</f>
        <v>8.9</v>
      </c>
      <c r="F5" s="6">
        <f t="shared" si="0"/>
        <v>0.35600000000000004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28</v>
      </c>
      <c r="D6" s="8">
        <v>1</v>
      </c>
      <c r="E6" s="6">
        <f>[1]COMPLEMENTOS!$C$11</f>
        <v>75.73</v>
      </c>
      <c r="F6" s="6">
        <f t="shared" si="0"/>
        <v>75.73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0.4</v>
      </c>
      <c r="E9" s="6">
        <f>[1]COMPLEMENTOS!$C$21</f>
        <v>2.6</v>
      </c>
      <c r="F9" s="6">
        <f t="shared" si="0"/>
        <v>1.04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124.61580000000001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2146-6D78-4B17-AF64-70D4B92D41E5}">
  <dimension ref="A1:F20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36</v>
      </c>
      <c r="D2" s="5">
        <v>1</v>
      </c>
      <c r="E2" s="6"/>
      <c r="F2" s="7">
        <f>F20</f>
        <v>134.9118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[1]TEJAS!$E$2</f>
        <v>12.3</v>
      </c>
      <c r="E3" s="6">
        <f>[1]TEJAS!$E$7</f>
        <v>2.0499999999999998</v>
      </c>
      <c r="F3" s="6">
        <f t="shared" ref="F3:F19" si="0">D3*E3</f>
        <v>25.215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f>'[1]PIEZAS ESPECIALES'!$B$37</f>
        <v>32.79</v>
      </c>
      <c r="F4" s="6">
        <f t="shared" si="0"/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f>'[1]PIEZAS ESPECIALES'!$B$30</f>
        <v>8.9</v>
      </c>
      <c r="F5" s="6">
        <f t="shared" si="0"/>
        <v>0.35600000000000004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29</v>
      </c>
      <c r="D6" s="8">
        <v>1</v>
      </c>
      <c r="E6" s="6">
        <f>[1]COMPLEMENTOS!$C$12</f>
        <v>85.93</v>
      </c>
      <c r="F6" s="6">
        <f t="shared" si="0"/>
        <v>85.93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11</v>
      </c>
      <c r="D9" s="8">
        <v>0.2</v>
      </c>
      <c r="E9" s="6">
        <f>[1]COMPLEMENTOS!$C$21</f>
        <v>2.6</v>
      </c>
      <c r="F9" s="6">
        <f>D9*E9</f>
        <v>0.52</v>
      </c>
    </row>
    <row r="10" spans="1:6" s="10" customFormat="1" ht="12.75" x14ac:dyDescent="0.2">
      <c r="A10" s="9" t="s">
        <v>6</v>
      </c>
      <c r="B10" s="9" t="s">
        <v>8</v>
      </c>
      <c r="C10" s="10" t="s">
        <v>11</v>
      </c>
      <c r="D10" s="8">
        <v>0.2</v>
      </c>
      <c r="E10" s="6">
        <f>[1]COMPLEMENTOS!$C$22</f>
        <v>3.08</v>
      </c>
      <c r="F10" s="6">
        <f>D10*E10</f>
        <v>0.6160000000000001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12</v>
      </c>
      <c r="D11" s="8">
        <v>0.2</v>
      </c>
      <c r="E11" s="6">
        <f>[1]COMPLEMENTOS!$C$71</f>
        <v>1.01</v>
      </c>
      <c r="F11" s="6">
        <f t="shared" si="0"/>
        <v>0.20200000000000001</v>
      </c>
    </row>
    <row r="12" spans="1:6" s="10" customFormat="1" ht="12.75" x14ac:dyDescent="0.2">
      <c r="A12" s="9" t="s">
        <v>6</v>
      </c>
      <c r="B12" s="9" t="s">
        <v>8</v>
      </c>
      <c r="C12" s="10" t="s">
        <v>13</v>
      </c>
      <c r="D12" s="8">
        <v>0.1</v>
      </c>
      <c r="E12" s="6">
        <f>[1]COMPLEMENTOS!$C$76</f>
        <v>3.9</v>
      </c>
      <c r="F12" s="6">
        <f t="shared" si="0"/>
        <v>0.39</v>
      </c>
    </row>
    <row r="13" spans="1:6" s="10" customFormat="1" ht="12.75" x14ac:dyDescent="0.2">
      <c r="A13" s="9" t="s">
        <v>6</v>
      </c>
      <c r="B13" s="9" t="s">
        <v>7</v>
      </c>
      <c r="C13" s="10" t="s">
        <v>38</v>
      </c>
      <c r="D13" s="8">
        <v>0.2</v>
      </c>
      <c r="E13" s="6">
        <f>[1]COMPLEMENTOS!$C$51</f>
        <v>1.25</v>
      </c>
      <c r="F13" s="6">
        <f t="shared" si="0"/>
        <v>0.25</v>
      </c>
    </row>
    <row r="14" spans="1:6" s="10" customFormat="1" ht="12.75" x14ac:dyDescent="0.2">
      <c r="A14" s="9" t="s">
        <v>6</v>
      </c>
      <c r="B14" s="9" t="s">
        <v>7</v>
      </c>
      <c r="C14" s="10" t="s">
        <v>21</v>
      </c>
      <c r="D14" s="8">
        <v>0.03</v>
      </c>
      <c r="E14" s="6">
        <f>[1]COMPLEMENTOS!$C$49</f>
        <v>5.0599999999999996</v>
      </c>
      <c r="F14" s="6">
        <f t="shared" si="0"/>
        <v>0.15179999999999999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22</v>
      </c>
      <c r="D15" s="8">
        <v>0.05</v>
      </c>
      <c r="E15" s="6">
        <f>[1]COMPLEMENTOS!$C$50</f>
        <v>4.18</v>
      </c>
      <c r="F15" s="6">
        <f t="shared" si="0"/>
        <v>0.20899999999999999</v>
      </c>
    </row>
    <row r="16" spans="1:6" s="10" customFormat="1" ht="12.75" x14ac:dyDescent="0.2">
      <c r="A16" s="9" t="s">
        <v>6</v>
      </c>
      <c r="B16" s="9" t="s">
        <v>7</v>
      </c>
      <c r="C16" s="10" t="s">
        <v>14</v>
      </c>
      <c r="D16" s="8">
        <v>0.16</v>
      </c>
      <c r="E16" s="6">
        <v>2.8</v>
      </c>
      <c r="F16" s="6">
        <f t="shared" si="0"/>
        <v>0.44799999999999995</v>
      </c>
    </row>
    <row r="17" spans="1:6" s="10" customFormat="1" ht="12.75" x14ac:dyDescent="0.2">
      <c r="A17" s="9" t="s">
        <v>15</v>
      </c>
      <c r="B17" s="9" t="s">
        <v>16</v>
      </c>
      <c r="C17" s="10" t="s">
        <v>17</v>
      </c>
      <c r="D17" s="8">
        <v>0.3</v>
      </c>
      <c r="E17" s="6">
        <v>18.43</v>
      </c>
      <c r="F17" s="6">
        <f t="shared" si="0"/>
        <v>5.5289999999999999</v>
      </c>
    </row>
    <row r="18" spans="1:6" s="10" customFormat="1" ht="12.75" x14ac:dyDescent="0.2">
      <c r="A18" s="9" t="s">
        <v>15</v>
      </c>
      <c r="B18" s="9" t="s">
        <v>16</v>
      </c>
      <c r="C18" s="10" t="s">
        <v>18</v>
      </c>
      <c r="D18" s="8">
        <v>0.3</v>
      </c>
      <c r="E18" s="6">
        <v>17.170000000000002</v>
      </c>
      <c r="F18" s="6">
        <f t="shared" si="0"/>
        <v>5.1510000000000007</v>
      </c>
    </row>
    <row r="19" spans="1:6" s="10" customFormat="1" ht="12.75" x14ac:dyDescent="0.2">
      <c r="A19" s="9" t="s">
        <v>15</v>
      </c>
      <c r="B19" s="9" t="s">
        <v>16</v>
      </c>
      <c r="C19" s="10" t="s">
        <v>19</v>
      </c>
      <c r="D19" s="8">
        <v>0.3</v>
      </c>
      <c r="E19" s="6">
        <v>16.29</v>
      </c>
      <c r="F19" s="6">
        <f t="shared" si="0"/>
        <v>4.8869999999999996</v>
      </c>
    </row>
    <row r="20" spans="1:6" s="10" customFormat="1" ht="12.75" x14ac:dyDescent="0.2">
      <c r="A20" s="9"/>
      <c r="F20" s="11">
        <f>SUM(F3:F19)</f>
        <v>134.9118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7385F-9BD7-496D-81F4-F3C34C665D89}">
  <dimension ref="A1:F19"/>
  <sheetViews>
    <sheetView topLeftCell="B1" zoomScale="90" zoomScaleNormal="90" workbookViewId="0">
      <selection activeCell="B2" sqref="B2"/>
    </sheetView>
  </sheetViews>
  <sheetFormatPr baseColWidth="10" defaultRowHeight="15" x14ac:dyDescent="0.25"/>
  <cols>
    <col min="1" max="1" width="12.710937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14.75" x14ac:dyDescent="0.25">
      <c r="A2" s="3" t="s">
        <v>4</v>
      </c>
      <c r="B2" s="3" t="s">
        <v>5</v>
      </c>
      <c r="C2" s="4" t="s">
        <v>37</v>
      </c>
      <c r="D2" s="5">
        <v>1</v>
      </c>
      <c r="E2" s="6"/>
      <c r="F2" s="7">
        <f>F19</f>
        <v>144.33780000000004</v>
      </c>
    </row>
    <row r="3" spans="1:6" s="10" customFormat="1" ht="12.75" x14ac:dyDescent="0.2">
      <c r="A3" s="9" t="s">
        <v>6</v>
      </c>
      <c r="B3" s="9" t="s">
        <v>7</v>
      </c>
      <c r="C3" s="4" t="s">
        <v>31</v>
      </c>
      <c r="D3" s="8">
        <f>[1]TEJAS!$E$2</f>
        <v>12.3</v>
      </c>
      <c r="E3" s="6">
        <f>[1]TEJAS!$E$7</f>
        <v>2.0499999999999998</v>
      </c>
      <c r="F3" s="6">
        <f t="shared" ref="F3:F18" si="0">D3*E3</f>
        <v>25.215</v>
      </c>
    </row>
    <row r="4" spans="1:6" s="10" customFormat="1" ht="12.75" x14ac:dyDescent="0.2">
      <c r="A4" s="9" t="s">
        <v>6</v>
      </c>
      <c r="B4" s="9" t="s">
        <v>7</v>
      </c>
      <c r="C4" s="4" t="s">
        <v>26</v>
      </c>
      <c r="D4" s="8">
        <v>0.1</v>
      </c>
      <c r="E4" s="6">
        <f>'[1]PIEZAS ESPECIALES'!$B$37</f>
        <v>32.79</v>
      </c>
      <c r="F4" s="6">
        <f t="shared" si="0"/>
        <v>3.2789999999999999</v>
      </c>
    </row>
    <row r="5" spans="1:6" s="10" customFormat="1" ht="12.75" x14ac:dyDescent="0.2">
      <c r="A5" s="9" t="s">
        <v>6</v>
      </c>
      <c r="B5" s="9" t="s">
        <v>7</v>
      </c>
      <c r="C5" s="4" t="s">
        <v>27</v>
      </c>
      <c r="D5" s="8">
        <v>0.04</v>
      </c>
      <c r="E5" s="6">
        <f>'[1]PIEZAS ESPECIALES'!$B$30</f>
        <v>8.9</v>
      </c>
      <c r="F5" s="6">
        <f t="shared" si="0"/>
        <v>0.35600000000000004</v>
      </c>
    </row>
    <row r="6" spans="1:6" s="10" customFormat="1" ht="12.75" x14ac:dyDescent="0.2">
      <c r="A6" s="9" t="s">
        <v>6</v>
      </c>
      <c r="B6" s="9" t="s">
        <v>5</v>
      </c>
      <c r="C6" s="10" t="s">
        <v>30</v>
      </c>
      <c r="D6" s="8">
        <v>1</v>
      </c>
      <c r="E6" s="6">
        <f>[1]COMPLEMENTOS!$C$13</f>
        <v>95.26</v>
      </c>
      <c r="F6" s="6">
        <f t="shared" si="0"/>
        <v>95.26</v>
      </c>
    </row>
    <row r="7" spans="1:6" s="10" customFormat="1" ht="12.75" x14ac:dyDescent="0.2">
      <c r="A7" s="9" t="s">
        <v>6</v>
      </c>
      <c r="B7" s="9" t="s">
        <v>8</v>
      </c>
      <c r="C7" s="10" t="s">
        <v>9</v>
      </c>
      <c r="D7" s="8">
        <v>0.2</v>
      </c>
      <c r="E7" s="6">
        <f>[1]COMPLEMENTOS!$C$20</f>
        <v>4.96</v>
      </c>
      <c r="F7" s="6">
        <f t="shared" si="0"/>
        <v>0.99199999999999999</v>
      </c>
    </row>
    <row r="8" spans="1:6" s="10" customFormat="1" ht="12.75" x14ac:dyDescent="0.2">
      <c r="A8" s="9" t="s">
        <v>6</v>
      </c>
      <c r="B8" s="9" t="s">
        <v>8</v>
      </c>
      <c r="C8" s="10" t="s">
        <v>10</v>
      </c>
      <c r="D8" s="8">
        <v>0.6</v>
      </c>
      <c r="E8" s="6">
        <f>[1]COMPLEMENTOS!$C$23</f>
        <v>1.31</v>
      </c>
      <c r="F8" s="6">
        <f t="shared" si="0"/>
        <v>0.78600000000000003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23</v>
      </c>
      <c r="D9" s="8">
        <v>0.4</v>
      </c>
      <c r="E9" s="6">
        <f>[1]COMPLEMENTOS!$C$22</f>
        <v>3.08</v>
      </c>
      <c r="F9" s="6">
        <f t="shared" si="0"/>
        <v>1.2320000000000002</v>
      </c>
    </row>
    <row r="10" spans="1:6" s="10" customFormat="1" ht="12.75" x14ac:dyDescent="0.2">
      <c r="A10" s="9" t="s">
        <v>6</v>
      </c>
      <c r="B10" s="9" t="s">
        <v>8</v>
      </c>
      <c r="C10" s="10" t="s">
        <v>12</v>
      </c>
      <c r="D10" s="8">
        <v>0.2</v>
      </c>
      <c r="E10" s="6">
        <f>[1]COMPLEMENTOS!$C$71</f>
        <v>1.01</v>
      </c>
      <c r="F10" s="6">
        <f t="shared" si="0"/>
        <v>0.20200000000000001</v>
      </c>
    </row>
    <row r="11" spans="1:6" s="10" customFormat="1" ht="12.75" x14ac:dyDescent="0.2">
      <c r="A11" s="9" t="s">
        <v>6</v>
      </c>
      <c r="B11" s="9" t="s">
        <v>8</v>
      </c>
      <c r="C11" s="10" t="s">
        <v>13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38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21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22</v>
      </c>
      <c r="D14" s="8">
        <v>0.05</v>
      </c>
      <c r="E14" s="6">
        <f>[1]COMPLEMENTOS!$C$50</f>
        <v>4.18</v>
      </c>
      <c r="F14" s="6">
        <f t="shared" si="0"/>
        <v>0.20899999999999999</v>
      </c>
    </row>
    <row r="15" spans="1:6" s="10" customFormat="1" ht="12.75" x14ac:dyDescent="0.2">
      <c r="A15" s="9" t="s">
        <v>6</v>
      </c>
      <c r="B15" s="9" t="s">
        <v>7</v>
      </c>
      <c r="C15" s="10" t="s">
        <v>14</v>
      </c>
      <c r="D15" s="8">
        <v>0.16</v>
      </c>
      <c r="E15" s="6">
        <v>2.8</v>
      </c>
      <c r="F15" s="6">
        <f t="shared" si="0"/>
        <v>0.44799999999999995</v>
      </c>
    </row>
    <row r="16" spans="1:6" s="10" customFormat="1" ht="12.75" x14ac:dyDescent="0.2">
      <c r="A16" s="9" t="s">
        <v>15</v>
      </c>
      <c r="B16" s="9" t="s">
        <v>16</v>
      </c>
      <c r="C16" s="10" t="s">
        <v>17</v>
      </c>
      <c r="D16" s="8">
        <v>0.3</v>
      </c>
      <c r="E16" s="6">
        <v>18.43</v>
      </c>
      <c r="F16" s="6">
        <f t="shared" si="0"/>
        <v>5.5289999999999999</v>
      </c>
    </row>
    <row r="17" spans="1:6" s="10" customFormat="1" ht="12.75" x14ac:dyDescent="0.2">
      <c r="A17" s="9" t="s">
        <v>15</v>
      </c>
      <c r="B17" s="9" t="s">
        <v>16</v>
      </c>
      <c r="C17" s="10" t="s">
        <v>18</v>
      </c>
      <c r="D17" s="8">
        <v>0.3</v>
      </c>
      <c r="E17" s="6">
        <v>17.170000000000002</v>
      </c>
      <c r="F17" s="6">
        <f t="shared" si="0"/>
        <v>5.1510000000000007</v>
      </c>
    </row>
    <row r="18" spans="1:6" s="10" customFormat="1" ht="12.75" x14ac:dyDescent="0.2">
      <c r="A18" s="9" t="s">
        <v>15</v>
      </c>
      <c r="B18" s="9" t="s">
        <v>16</v>
      </c>
      <c r="C18" s="10" t="s">
        <v>19</v>
      </c>
      <c r="D18" s="8">
        <v>0.3</v>
      </c>
      <c r="E18" s="6">
        <v>16.29</v>
      </c>
      <c r="F18" s="6">
        <f t="shared" si="0"/>
        <v>4.8869999999999996</v>
      </c>
    </row>
    <row r="19" spans="1:6" s="10" customFormat="1" ht="12.75" x14ac:dyDescent="0.2">
      <c r="A19" s="9"/>
      <c r="F19" s="11">
        <f>SUM(F3:F18)</f>
        <v>144.33780000000004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60</vt:lpstr>
      <vt:lpstr>80</vt:lpstr>
      <vt:lpstr>100</vt:lpstr>
      <vt:lpstr>120</vt:lpstr>
      <vt:lpstr>140</vt:lpstr>
      <vt:lpstr>160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2021-12-02T11:09:09Z</dcterms:modified>
</cp:coreProperties>
</file>